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01.01.15г." sheetId="1" r:id="rId1"/>
  </sheets>
  <definedNames>
    <definedName name="g">#REF!</definedName>
    <definedName name="n">#REF!</definedName>
    <definedName name="ne">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<sst xmlns="http://schemas.openxmlformats.org/spreadsheetml/2006/main" count="89" uniqueCount="88">
  <si>
    <t>№</t>
  </si>
  <si>
    <t>год</t>
  </si>
  <si>
    <t>п/п</t>
  </si>
  <si>
    <t>ул.</t>
  </si>
  <si>
    <t>д.</t>
  </si>
  <si>
    <t>руб.</t>
  </si>
  <si>
    <t xml:space="preserve">1. </t>
  </si>
  <si>
    <t>Благоустройство и санитарная очистка домовладений, в том числе:</t>
  </si>
  <si>
    <t>1.1.</t>
  </si>
  <si>
    <t>1.2.</t>
  </si>
  <si>
    <t>1.3.</t>
  </si>
  <si>
    <t>1.4.</t>
  </si>
  <si>
    <t>Вывоз КГМ (крупногабаритного мусора)</t>
  </si>
  <si>
    <t>ИТОГО по 1 разделу:</t>
  </si>
  <si>
    <t>2.</t>
  </si>
  <si>
    <t>Содержание домохозяйства, в том числе:</t>
  </si>
  <si>
    <t>2.1.</t>
  </si>
  <si>
    <t>Вывоз ТБО (твёрдо-бытовых отходов)</t>
  </si>
  <si>
    <t>2.2.</t>
  </si>
  <si>
    <t>Захоронение ТБО (с учётом КГМ )</t>
  </si>
  <si>
    <t>2.3.</t>
  </si>
  <si>
    <t>2.4.</t>
  </si>
  <si>
    <t>2.5.</t>
  </si>
  <si>
    <t>Техническое обслуживание вентканалов, газоходов.</t>
  </si>
  <si>
    <t>Прочие расходы</t>
  </si>
  <si>
    <t>ИТОГО по 2 разделу:</t>
  </si>
  <si>
    <t>3.</t>
  </si>
  <si>
    <t>3.1.</t>
  </si>
  <si>
    <t>3.3.</t>
  </si>
  <si>
    <t>3.4.</t>
  </si>
  <si>
    <t>3.5.</t>
  </si>
  <si>
    <t>3.6.</t>
  </si>
  <si>
    <t>Приобретение спец. одежды и спец. инструмента.</t>
  </si>
  <si>
    <t>3.7.</t>
  </si>
  <si>
    <t xml:space="preserve">Прочие расходы </t>
  </si>
  <si>
    <t>ИТОГО по 3 разделу:</t>
  </si>
  <si>
    <t>4.</t>
  </si>
  <si>
    <t>Прочие прямые расходы</t>
  </si>
  <si>
    <t>4.1.</t>
  </si>
  <si>
    <t>Общецеховые расходы</t>
  </si>
  <si>
    <t>4.2.</t>
  </si>
  <si>
    <t>Общепроизводственные расходы</t>
  </si>
  <si>
    <t>ИТОГО по 4 разделу:</t>
  </si>
  <si>
    <t>5.</t>
  </si>
  <si>
    <t>Общеэксплуатационные расходы</t>
  </si>
  <si>
    <t>ИТОГО по 5 разделу:</t>
  </si>
  <si>
    <t>ИТОГО РАСХОДОВ:</t>
  </si>
  <si>
    <t xml:space="preserve">на </t>
  </si>
  <si>
    <t>2.6.</t>
  </si>
  <si>
    <t xml:space="preserve">Непредвиденные работы </t>
  </si>
  <si>
    <t xml:space="preserve">Профилактический осмотр здания  </t>
  </si>
  <si>
    <t>Статья затрат</t>
  </si>
  <si>
    <t>общей площади</t>
  </si>
  <si>
    <t>Общая площадь дома, м2</t>
  </si>
  <si>
    <t>Плановые накопления</t>
  </si>
  <si>
    <t xml:space="preserve">Расчёт размера платы </t>
  </si>
  <si>
    <t>за услуги и работы по содержанию и ремонту общего имущества многоквартирного дома</t>
  </si>
  <si>
    <t xml:space="preserve">Содержание и ремонт инженерных коммуникаций и конструктивных </t>
  </si>
  <si>
    <t>элементов, в том числе:</t>
  </si>
  <si>
    <t>Приобретение спец. одежды, инструмента, инвентаря и моющих средств  для МОП</t>
  </si>
  <si>
    <t>Механизированная уборка придом. территории,  приобретение песко-соляной смеси, песка.</t>
  </si>
  <si>
    <t>Дератизация подвалов</t>
  </si>
  <si>
    <t>Техническое обслуживание внутридомовой системы газоснабжения, относящегося к общему им-ву</t>
  </si>
  <si>
    <t>противопожарной безопасности, валка деревьев и т.д.)</t>
  </si>
  <si>
    <t>(Содержание придомовой территории (детско-спортивных площадок), проведение мероприятий по</t>
  </si>
  <si>
    <t>Аварийное обслуживание</t>
  </si>
  <si>
    <t>(расходы на ГСМ, страховка, зап. части для ремонта оборуд-я и автотр-та, медикаменты, спец. питание,</t>
  </si>
  <si>
    <t>амортизационные отчисления на ОС и т.д. )</t>
  </si>
  <si>
    <t>(ФОТ, страховые взносы, содержание производственных помещений)</t>
  </si>
  <si>
    <t>(ФОТ, страховые взносы, почт.-тел. рас-ды, сод-е и экспл-я выч. техники, канц. товары и период. издания,</t>
  </si>
  <si>
    <t>обслуживание кассы, обучение персонала, приобретение ОС и т.д.)</t>
  </si>
  <si>
    <t>6.</t>
  </si>
  <si>
    <t>Внеэксплуатационные расходы</t>
  </si>
  <si>
    <t>(Единый налог при УСН, транспортный налог, налог на ЗОС)</t>
  </si>
  <si>
    <t>ИТОГО по 6 разделу:</t>
  </si>
  <si>
    <t>Услуги подрядных организаций</t>
  </si>
  <si>
    <t>3.8.</t>
  </si>
  <si>
    <r>
      <t xml:space="preserve">ВСЕГО РАСХОДОВ </t>
    </r>
    <r>
      <rPr>
        <b/>
        <sz val="8"/>
        <rFont val="Arial"/>
        <family val="2"/>
      </rPr>
      <t>(с учётом плановых накоплений)</t>
    </r>
    <r>
      <rPr>
        <b/>
        <sz val="12"/>
        <rFont val="Arial"/>
        <family val="2"/>
      </rPr>
      <t>:</t>
    </r>
  </si>
  <si>
    <t>Размер платы за содержание и ремонт 1 м2 общей площади жилья, руб.</t>
  </si>
  <si>
    <t>(ФОТ, страховые взносы, паспортно-учётная работа, програмное обеспечение, услуги КВЦ и банка)</t>
  </si>
  <si>
    <t>Управляющая организация</t>
  </si>
  <si>
    <r>
      <t>Планово-предупредительный ремонт</t>
    </r>
    <r>
      <rPr>
        <sz val="8"/>
        <rFont val="Arial"/>
        <family val="2"/>
      </rPr>
      <t xml:space="preserve"> (в т.ч. материалы)</t>
    </r>
  </si>
  <si>
    <t>Затраты в месяц,</t>
  </si>
  <si>
    <t>Затараты на 1 м2</t>
  </si>
  <si>
    <t>Затраты на дворника (в т.ч. страховые взносы)</t>
  </si>
  <si>
    <t>Затраты на уборку лестничных клеток</t>
  </si>
  <si>
    <t>ООО "Наш город"</t>
  </si>
  <si>
    <t>Маяковского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</si>
</sst>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%"/>
    <numFmt numFmtId="182" formatCode="[$-FC19]d\ mmmm\ yyyy\ &quot;г.&quot;"/>
    <numFmt numFmtId="183" formatCode="0.000"/>
    <numFmt numFmtId="184" formatCode="0.000000"/>
    <numFmt numFmtId="185" formatCode="0.0000000"/>
    <numFmt numFmtId="186" formatCode="0.0000"/>
  </numFmts>
  <fonts count="2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name val="Arial"/>
      <family val="0"/>
    </font>
    <font>
      <sz val="9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/>
    </xf>
    <xf numFmtId="0" fontId="1" fillId="0" borderId="14" xfId="0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 horizontal="right"/>
    </xf>
    <xf numFmtId="0" fontId="21" fillId="0" borderId="0" xfId="0" applyFont="1" applyFill="1" applyAlignment="1">
      <alignment horizontal="left"/>
    </xf>
    <xf numFmtId="0" fontId="0" fillId="0" borderId="11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2" fontId="0" fillId="0" borderId="19" xfId="0" applyNumberForma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2" fontId="1" fillId="0" borderId="22" xfId="0" applyNumberFormat="1" applyFont="1" applyFill="1" applyBorder="1" applyAlignment="1">
      <alignment horizontal="center"/>
    </xf>
    <xf numFmtId="0" fontId="22" fillId="0" borderId="2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2" fontId="0" fillId="0" borderId="24" xfId="0" applyNumberForma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2" fontId="0" fillId="0" borderId="26" xfId="0" applyNumberFormat="1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22" fillId="0" borderId="29" xfId="0" applyFont="1" applyFill="1" applyBorder="1" applyAlignment="1">
      <alignment horizontal="center"/>
    </xf>
    <xf numFmtId="0" fontId="22" fillId="0" borderId="28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30" xfId="0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29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19" xfId="0" applyFill="1" applyBorder="1" applyAlignment="1">
      <alignment/>
    </xf>
    <xf numFmtId="2" fontId="0" fillId="0" borderId="32" xfId="0" applyNumberFormat="1" applyFill="1" applyBorder="1" applyAlignment="1">
      <alignment horizontal="center"/>
    </xf>
    <xf numFmtId="0" fontId="0" fillId="0" borderId="33" xfId="0" applyFill="1" applyBorder="1" applyAlignment="1">
      <alignment/>
    </xf>
    <xf numFmtId="0" fontId="1" fillId="0" borderId="30" xfId="0" applyFont="1" applyFill="1" applyBorder="1" applyAlignment="1">
      <alignment horizontal="center"/>
    </xf>
    <xf numFmtId="2" fontId="1" fillId="0" borderId="34" xfId="0" applyNumberFormat="1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2" fontId="1" fillId="0" borderId="17" xfId="0" applyNumberFormat="1" applyFont="1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2" fontId="0" fillId="0" borderId="16" xfId="0" applyNumberForma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22" fillId="0" borderId="36" xfId="0" applyFont="1" applyFill="1" applyBorder="1" applyAlignment="1">
      <alignment horizontal="left"/>
    </xf>
    <xf numFmtId="0" fontId="22" fillId="0" borderId="37" xfId="0" applyFont="1" applyFill="1" applyBorder="1" applyAlignment="1">
      <alignment horizontal="left"/>
    </xf>
    <xf numFmtId="0" fontId="0" fillId="0" borderId="39" xfId="0" applyFill="1" applyBorder="1" applyAlignment="1">
      <alignment horizontal="left"/>
    </xf>
    <xf numFmtId="0" fontId="0" fillId="0" borderId="40" xfId="0" applyFill="1" applyBorder="1" applyAlignment="1">
      <alignment horizontal="left"/>
    </xf>
    <xf numFmtId="0" fontId="26" fillId="0" borderId="39" xfId="0" applyFont="1" applyFill="1" applyBorder="1" applyAlignment="1">
      <alignment horizontal="left"/>
    </xf>
    <xf numFmtId="0" fontId="26" fillId="0" borderId="40" xfId="0" applyFont="1" applyFill="1" applyBorder="1" applyAlignment="1">
      <alignment horizontal="left"/>
    </xf>
    <xf numFmtId="0" fontId="0" fillId="0" borderId="41" xfId="0" applyFill="1" applyBorder="1" applyAlignment="1">
      <alignment horizontal="left"/>
    </xf>
    <xf numFmtId="0" fontId="0" fillId="0" borderId="42" xfId="0" applyFill="1" applyBorder="1" applyAlignment="1">
      <alignment horizontal="left"/>
    </xf>
    <xf numFmtId="0" fontId="22" fillId="0" borderId="43" xfId="0" applyFont="1" applyFill="1" applyBorder="1" applyAlignment="1">
      <alignment horizontal="left"/>
    </xf>
    <xf numFmtId="0" fontId="22" fillId="0" borderId="44" xfId="0" applyFont="1" applyFill="1" applyBorder="1" applyAlignment="1">
      <alignment horizontal="left"/>
    </xf>
    <xf numFmtId="0" fontId="0" fillId="0" borderId="45" xfId="0" applyFill="1" applyBorder="1" applyAlignment="1">
      <alignment horizontal="left"/>
    </xf>
    <xf numFmtId="0" fontId="0" fillId="0" borderId="46" xfId="0" applyFill="1" applyBorder="1" applyAlignment="1">
      <alignment horizontal="left"/>
    </xf>
    <xf numFmtId="0" fontId="0" fillId="0" borderId="47" xfId="0" applyFill="1" applyBorder="1" applyAlignment="1">
      <alignment horizontal="left"/>
    </xf>
    <xf numFmtId="0" fontId="0" fillId="0" borderId="48" xfId="0" applyFill="1" applyBorder="1" applyAlignment="1">
      <alignment horizontal="left"/>
    </xf>
    <xf numFmtId="0" fontId="2" fillId="0" borderId="49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38" xfId="0" applyFont="1" applyFill="1" applyBorder="1" applyAlignment="1">
      <alignment horizontal="left"/>
    </xf>
    <xf numFmtId="0" fontId="2" fillId="0" borderId="35" xfId="0" applyFont="1" applyFill="1" applyBorder="1" applyAlignment="1">
      <alignment horizontal="left"/>
    </xf>
    <xf numFmtId="0" fontId="22" fillId="0" borderId="22" xfId="0" applyFont="1" applyFill="1" applyBorder="1" applyAlignment="1">
      <alignment horizontal="left"/>
    </xf>
    <xf numFmtId="0" fontId="22" fillId="0" borderId="38" xfId="0" applyFont="1" applyFill="1" applyBorder="1" applyAlignment="1">
      <alignment horizontal="left"/>
    </xf>
    <xf numFmtId="0" fontId="22" fillId="0" borderId="35" xfId="0" applyFont="1" applyFill="1" applyBorder="1" applyAlignment="1">
      <alignment horizontal="left"/>
    </xf>
    <xf numFmtId="0" fontId="22" fillId="0" borderId="15" xfId="0" applyFont="1" applyFill="1" applyBorder="1" applyAlignment="1">
      <alignment horizontal="left"/>
    </xf>
    <xf numFmtId="0" fontId="0" fillId="0" borderId="36" xfId="0" applyFill="1" applyBorder="1" applyAlignment="1">
      <alignment horizontal="left"/>
    </xf>
    <xf numFmtId="0" fontId="0" fillId="0" borderId="37" xfId="0" applyFill="1" applyBorder="1" applyAlignment="1">
      <alignment horizontal="left"/>
    </xf>
    <xf numFmtId="0" fontId="2" fillId="0" borderId="50" xfId="0" applyFont="1" applyFill="1" applyBorder="1" applyAlignment="1">
      <alignment horizontal="left"/>
    </xf>
    <xf numFmtId="0" fontId="2" fillId="0" borderId="51" xfId="0" applyFont="1" applyFill="1" applyBorder="1" applyAlignment="1">
      <alignment horizontal="left"/>
    </xf>
    <xf numFmtId="0" fontId="0" fillId="0" borderId="49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45" xfId="0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20" fillId="0" borderId="39" xfId="0" applyFont="1" applyFill="1" applyBorder="1" applyAlignment="1">
      <alignment horizontal="right"/>
    </xf>
    <xf numFmtId="0" fontId="20" fillId="0" borderId="40" xfId="0" applyFont="1" applyFill="1" applyBorder="1" applyAlignment="1">
      <alignment horizontal="right"/>
    </xf>
    <xf numFmtId="0" fontId="0" fillId="0" borderId="39" xfId="0" applyFill="1" applyBorder="1" applyAlignment="1">
      <alignment horizontal="right"/>
    </xf>
    <xf numFmtId="0" fontId="0" fillId="0" borderId="40" xfId="0" applyFill="1" applyBorder="1" applyAlignment="1">
      <alignment horizontal="right"/>
    </xf>
    <xf numFmtId="0" fontId="25" fillId="0" borderId="41" xfId="0" applyFont="1" applyFill="1" applyBorder="1" applyAlignment="1">
      <alignment horizontal="right"/>
    </xf>
    <xf numFmtId="0" fontId="25" fillId="0" borderId="42" xfId="0" applyFont="1" applyFill="1" applyBorder="1" applyAlignment="1">
      <alignment horizontal="right"/>
    </xf>
    <xf numFmtId="0" fontId="23" fillId="0" borderId="43" xfId="0" applyFont="1" applyFill="1" applyBorder="1" applyAlignment="1">
      <alignment horizontal="right"/>
    </xf>
    <xf numFmtId="0" fontId="23" fillId="0" borderId="44" xfId="0" applyFont="1" applyFill="1" applyBorder="1" applyAlignment="1">
      <alignment horizontal="right"/>
    </xf>
    <xf numFmtId="0" fontId="23" fillId="0" borderId="22" xfId="0" applyFont="1" applyFill="1" applyBorder="1" applyAlignment="1">
      <alignment horizontal="right"/>
    </xf>
    <xf numFmtId="2" fontId="20" fillId="0" borderId="52" xfId="0" applyNumberFormat="1" applyFont="1" applyFill="1" applyBorder="1" applyAlignment="1">
      <alignment horizontal="center"/>
    </xf>
    <xf numFmtId="2" fontId="20" fillId="0" borderId="22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workbookViewId="0" topLeftCell="A31">
      <selection activeCell="J50" sqref="J50"/>
    </sheetView>
  </sheetViews>
  <sheetFormatPr defaultColWidth="9.140625" defaultRowHeight="12.75"/>
  <cols>
    <col min="1" max="1" width="4.140625" style="58" bestFit="1" customWidth="1"/>
    <col min="2" max="2" width="8.57421875" style="46" customWidth="1"/>
    <col min="3" max="3" width="7.421875" style="46" customWidth="1"/>
    <col min="4" max="4" width="22.140625" style="46" customWidth="1"/>
    <col min="5" max="5" width="4.28125" style="46" customWidth="1"/>
    <col min="6" max="6" width="9.140625" style="46" customWidth="1"/>
    <col min="7" max="7" width="5.57421875" style="58" customWidth="1"/>
    <col min="8" max="8" width="11.57421875" style="58" customWidth="1"/>
    <col min="9" max="9" width="13.7109375" style="58" customWidth="1"/>
    <col min="10" max="10" width="16.421875" style="58" customWidth="1"/>
    <col min="11" max="11" width="15.28125" style="46" customWidth="1"/>
    <col min="12" max="12" width="3.7109375" style="46" customWidth="1"/>
    <col min="13" max="13" width="3.57421875" style="45" bestFit="1" customWidth="1"/>
    <col min="14" max="16384" width="9.140625" style="46" customWidth="1"/>
  </cols>
  <sheetData>
    <row r="1" spans="1:12" ht="15.75">
      <c r="A1" s="61" t="s">
        <v>55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44"/>
    </row>
    <row r="2" spans="1:11" ht="15.75">
      <c r="A2" s="61" t="s">
        <v>56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ht="15.75">
      <c r="A3" s="61"/>
      <c r="B3" s="61"/>
      <c r="C3" s="11" t="s">
        <v>3</v>
      </c>
      <c r="D3" s="12" t="s">
        <v>87</v>
      </c>
      <c r="E3" s="13" t="s">
        <v>4</v>
      </c>
      <c r="F3" s="14">
        <v>25</v>
      </c>
      <c r="G3" s="12" t="s">
        <v>47</v>
      </c>
      <c r="H3" s="12">
        <v>2015</v>
      </c>
      <c r="I3" s="12" t="s">
        <v>1</v>
      </c>
      <c r="J3" s="62"/>
      <c r="K3" s="62"/>
    </row>
    <row r="4" spans="1:11" ht="15.75">
      <c r="A4" s="10"/>
      <c r="B4" s="11"/>
      <c r="C4" s="12"/>
      <c r="D4" s="12"/>
      <c r="E4" s="13"/>
      <c r="F4" s="14"/>
      <c r="G4" s="12"/>
      <c r="H4" s="12"/>
      <c r="I4" s="12"/>
      <c r="J4" s="12"/>
      <c r="K4" s="14"/>
    </row>
    <row r="5" spans="1:11" ht="13.5" thickBot="1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</row>
    <row r="6" spans="1:11" ht="12.75">
      <c r="A6" s="2" t="s">
        <v>0</v>
      </c>
      <c r="B6" s="64" t="s">
        <v>51</v>
      </c>
      <c r="C6" s="65"/>
      <c r="D6" s="65"/>
      <c r="E6" s="65"/>
      <c r="F6" s="65"/>
      <c r="G6" s="65"/>
      <c r="H6" s="65"/>
      <c r="I6" s="65"/>
      <c r="J6" s="2" t="s">
        <v>82</v>
      </c>
      <c r="K6" s="15" t="s">
        <v>83</v>
      </c>
    </row>
    <row r="7" spans="1:11" ht="13.5" thickBot="1">
      <c r="A7" s="6" t="s">
        <v>2</v>
      </c>
      <c r="B7" s="66"/>
      <c r="C7" s="67"/>
      <c r="D7" s="67"/>
      <c r="E7" s="67"/>
      <c r="F7" s="67"/>
      <c r="G7" s="67"/>
      <c r="H7" s="67"/>
      <c r="I7" s="67"/>
      <c r="J7" s="6" t="s">
        <v>5</v>
      </c>
      <c r="K7" s="16" t="s">
        <v>52</v>
      </c>
    </row>
    <row r="8" spans="1:11" ht="12.75">
      <c r="A8" s="17" t="s">
        <v>6</v>
      </c>
      <c r="B8" s="68" t="s">
        <v>7</v>
      </c>
      <c r="C8" s="69"/>
      <c r="D8" s="69"/>
      <c r="E8" s="69"/>
      <c r="F8" s="69"/>
      <c r="G8" s="69"/>
      <c r="H8" s="69"/>
      <c r="I8" s="69"/>
      <c r="J8" s="18"/>
      <c r="K8" s="19"/>
    </row>
    <row r="9" spans="1:11" ht="12.75">
      <c r="A9" s="43" t="s">
        <v>8</v>
      </c>
      <c r="B9" s="70" t="s">
        <v>84</v>
      </c>
      <c r="C9" s="71"/>
      <c r="D9" s="71"/>
      <c r="E9" s="71"/>
      <c r="F9" s="71"/>
      <c r="G9" s="71"/>
      <c r="H9" s="71"/>
      <c r="I9" s="71"/>
      <c r="J9" s="20">
        <v>2962.62</v>
      </c>
      <c r="K9" s="21">
        <f>J9/J56</f>
        <v>0.882704168280547</v>
      </c>
    </row>
    <row r="10" spans="1:11" ht="12.75">
      <c r="A10" s="22" t="s">
        <v>9</v>
      </c>
      <c r="B10" s="70" t="s">
        <v>85</v>
      </c>
      <c r="C10" s="71"/>
      <c r="D10" s="71"/>
      <c r="E10" s="71"/>
      <c r="F10" s="71"/>
      <c r="G10" s="71"/>
      <c r="H10" s="71"/>
      <c r="I10" s="71"/>
      <c r="J10" s="22">
        <v>5468.18</v>
      </c>
      <c r="K10" s="23">
        <f>J10/J56</f>
        <v>1.6292286148437267</v>
      </c>
    </row>
    <row r="11" spans="1:11" ht="12.75">
      <c r="A11" s="22" t="s">
        <v>10</v>
      </c>
      <c r="B11" s="70" t="s">
        <v>59</v>
      </c>
      <c r="C11" s="71"/>
      <c r="D11" s="71"/>
      <c r="E11" s="71"/>
      <c r="F11" s="71"/>
      <c r="G11" s="71"/>
      <c r="H11" s="71"/>
      <c r="I11" s="71"/>
      <c r="J11" s="22">
        <v>775.07</v>
      </c>
      <c r="K11" s="23">
        <f>J11/J56</f>
        <v>0.23092989303697525</v>
      </c>
    </row>
    <row r="12" spans="1:11" ht="12.75">
      <c r="A12" s="20" t="s">
        <v>10</v>
      </c>
      <c r="B12" s="72" t="s">
        <v>60</v>
      </c>
      <c r="C12" s="73"/>
      <c r="D12" s="73"/>
      <c r="E12" s="73"/>
      <c r="F12" s="73"/>
      <c r="G12" s="73"/>
      <c r="H12" s="73"/>
      <c r="I12" s="73"/>
      <c r="J12" s="20">
        <v>354.15</v>
      </c>
      <c r="K12" s="23">
        <f>J12/J56</f>
        <v>0.10551798111015105</v>
      </c>
    </row>
    <row r="13" spans="1:11" ht="13.5" thickBot="1">
      <c r="A13" s="24" t="s">
        <v>11</v>
      </c>
      <c r="B13" s="74" t="s">
        <v>12</v>
      </c>
      <c r="C13" s="75"/>
      <c r="D13" s="75"/>
      <c r="E13" s="75"/>
      <c r="F13" s="75"/>
      <c r="G13" s="75"/>
      <c r="H13" s="75"/>
      <c r="I13" s="75"/>
      <c r="J13" s="24">
        <v>340.01</v>
      </c>
      <c r="K13" s="23">
        <f>J13/J56</f>
        <v>0.1013050084914936</v>
      </c>
    </row>
    <row r="14" spans="1:11" ht="13.5" thickBot="1">
      <c r="A14" s="25"/>
      <c r="B14" s="76" t="s">
        <v>13</v>
      </c>
      <c r="C14" s="77"/>
      <c r="D14" s="77"/>
      <c r="E14" s="77"/>
      <c r="F14" s="77"/>
      <c r="G14" s="77"/>
      <c r="H14" s="77"/>
      <c r="I14" s="77"/>
      <c r="J14" s="26">
        <f>SUM(J9:J13)</f>
        <v>9900.029999999999</v>
      </c>
      <c r="K14" s="27">
        <f>SUM(K9:K13)</f>
        <v>2.949685665762894</v>
      </c>
    </row>
    <row r="15" spans="1:11" ht="13.5" thickBot="1">
      <c r="A15" s="28" t="s">
        <v>14</v>
      </c>
      <c r="B15" s="76" t="s">
        <v>15</v>
      </c>
      <c r="C15" s="77"/>
      <c r="D15" s="77"/>
      <c r="E15" s="77"/>
      <c r="F15" s="77"/>
      <c r="G15" s="77"/>
      <c r="H15" s="77"/>
      <c r="I15" s="77"/>
      <c r="J15" s="29"/>
      <c r="K15" s="30"/>
    </row>
    <row r="16" spans="1:11" ht="12.75">
      <c r="A16" s="31" t="s">
        <v>16</v>
      </c>
      <c r="B16" s="78" t="s">
        <v>17</v>
      </c>
      <c r="C16" s="79"/>
      <c r="D16" s="79"/>
      <c r="E16" s="79"/>
      <c r="F16" s="79"/>
      <c r="G16" s="79"/>
      <c r="H16" s="79"/>
      <c r="I16" s="79"/>
      <c r="J16" s="31">
        <v>4587.11</v>
      </c>
      <c r="K16" s="32">
        <f>J16/J56</f>
        <v>1.3667163245240292</v>
      </c>
    </row>
    <row r="17" spans="1:11" ht="12.75">
      <c r="A17" s="20" t="s">
        <v>18</v>
      </c>
      <c r="B17" s="70" t="s">
        <v>19</v>
      </c>
      <c r="C17" s="71"/>
      <c r="D17" s="71"/>
      <c r="E17" s="71"/>
      <c r="F17" s="71"/>
      <c r="G17" s="71"/>
      <c r="H17" s="71"/>
      <c r="I17" s="71"/>
      <c r="J17" s="20">
        <v>1403.69</v>
      </c>
      <c r="K17" s="23">
        <f>J17/J56</f>
        <v>0.41822542680928404</v>
      </c>
    </row>
    <row r="18" spans="1:11" ht="12.75">
      <c r="A18" s="20" t="s">
        <v>20</v>
      </c>
      <c r="B18" s="70" t="s">
        <v>61</v>
      </c>
      <c r="C18" s="71"/>
      <c r="D18" s="71"/>
      <c r="E18" s="71"/>
      <c r="F18" s="71"/>
      <c r="G18" s="71"/>
      <c r="H18" s="71"/>
      <c r="I18" s="71"/>
      <c r="J18" s="60">
        <v>375.41</v>
      </c>
      <c r="K18" s="23">
        <f>J18/J56</f>
        <v>0.11185233739534607</v>
      </c>
    </row>
    <row r="19" spans="1:11" ht="12.75">
      <c r="A19" s="24" t="s">
        <v>21</v>
      </c>
      <c r="B19" s="70" t="s">
        <v>23</v>
      </c>
      <c r="C19" s="71"/>
      <c r="D19" s="71"/>
      <c r="E19" s="71"/>
      <c r="F19" s="71"/>
      <c r="G19" s="71"/>
      <c r="H19" s="71"/>
      <c r="I19" s="71"/>
      <c r="J19" s="24">
        <v>290.01</v>
      </c>
      <c r="K19" s="21">
        <f>J19/J56</f>
        <v>0.08640765128266245</v>
      </c>
    </row>
    <row r="20" spans="1:11" ht="12.75">
      <c r="A20" s="33" t="s">
        <v>22</v>
      </c>
      <c r="B20" s="72" t="s">
        <v>62</v>
      </c>
      <c r="C20" s="73"/>
      <c r="D20" s="73"/>
      <c r="E20" s="73"/>
      <c r="F20" s="73"/>
      <c r="G20" s="73"/>
      <c r="H20" s="73"/>
      <c r="I20" s="73"/>
      <c r="J20" s="34">
        <v>563.61</v>
      </c>
      <c r="K20" s="21">
        <f>J20/J56</f>
        <v>0.1679259899293865</v>
      </c>
    </row>
    <row r="21" spans="1:11" ht="12.75">
      <c r="A21" s="33" t="s">
        <v>48</v>
      </c>
      <c r="B21" s="80" t="s">
        <v>24</v>
      </c>
      <c r="C21" s="81"/>
      <c r="D21" s="81"/>
      <c r="E21" s="81"/>
      <c r="F21" s="81"/>
      <c r="G21" s="81"/>
      <c r="H21" s="81"/>
      <c r="I21" s="81"/>
      <c r="J21" s="34">
        <v>144.43</v>
      </c>
      <c r="K21" s="35">
        <f>J21/J56</f>
        <v>0.04303250603342967</v>
      </c>
    </row>
    <row r="22" spans="1:11" ht="12.75">
      <c r="A22" s="36"/>
      <c r="B22" s="82" t="s">
        <v>64</v>
      </c>
      <c r="C22" s="83"/>
      <c r="D22" s="83"/>
      <c r="E22" s="83"/>
      <c r="F22" s="83"/>
      <c r="G22" s="83"/>
      <c r="H22" s="83"/>
      <c r="I22" s="83"/>
      <c r="J22" s="4"/>
      <c r="K22" s="5"/>
    </row>
    <row r="23" spans="1:11" ht="13.5" thickBot="1">
      <c r="A23" s="37"/>
      <c r="B23" s="84" t="s">
        <v>63</v>
      </c>
      <c r="C23" s="85"/>
      <c r="D23" s="85"/>
      <c r="E23" s="85"/>
      <c r="F23" s="85"/>
      <c r="G23" s="85"/>
      <c r="H23" s="85"/>
      <c r="I23" s="85"/>
      <c r="J23" s="6"/>
      <c r="K23" s="7"/>
    </row>
    <row r="24" spans="1:11" ht="13.5" thickBot="1">
      <c r="A24" s="6"/>
      <c r="B24" s="76" t="s">
        <v>25</v>
      </c>
      <c r="C24" s="77"/>
      <c r="D24" s="77"/>
      <c r="E24" s="77"/>
      <c r="F24" s="77"/>
      <c r="G24" s="77"/>
      <c r="H24" s="77"/>
      <c r="I24" s="86"/>
      <c r="J24" s="8">
        <f>SUM(J16:J22)</f>
        <v>7364.259999999999</v>
      </c>
      <c r="K24" s="9">
        <f>SUM(K16:K21)</f>
        <v>2.1941602359741377</v>
      </c>
    </row>
    <row r="25" spans="1:11" ht="12.75">
      <c r="A25" s="38" t="s">
        <v>26</v>
      </c>
      <c r="B25" s="68" t="s">
        <v>57</v>
      </c>
      <c r="C25" s="69"/>
      <c r="D25" s="69"/>
      <c r="E25" s="69"/>
      <c r="F25" s="69"/>
      <c r="G25" s="69"/>
      <c r="H25" s="69"/>
      <c r="I25" s="69"/>
      <c r="J25" s="18"/>
      <c r="K25" s="19"/>
    </row>
    <row r="26" spans="1:11" ht="13.5" thickBot="1">
      <c r="A26" s="39"/>
      <c r="B26" s="87" t="s">
        <v>58</v>
      </c>
      <c r="C26" s="88"/>
      <c r="D26" s="88"/>
      <c r="E26" s="88"/>
      <c r="F26" s="88"/>
      <c r="G26" s="88"/>
      <c r="H26" s="88"/>
      <c r="I26" s="89"/>
      <c r="J26" s="40"/>
      <c r="K26" s="41"/>
    </row>
    <row r="27" spans="1:11" ht="12.75">
      <c r="A27" s="22" t="s">
        <v>27</v>
      </c>
      <c r="B27" s="78" t="s">
        <v>81</v>
      </c>
      <c r="C27" s="79"/>
      <c r="D27" s="79"/>
      <c r="E27" s="79"/>
      <c r="F27" s="79"/>
      <c r="G27" s="79"/>
      <c r="H27" s="79"/>
      <c r="I27" s="79"/>
      <c r="J27" s="22">
        <v>4477.81</v>
      </c>
      <c r="K27" s="23">
        <f>J27/J56</f>
        <v>1.3341507016655245</v>
      </c>
    </row>
    <row r="28" spans="1:11" ht="12.75">
      <c r="A28" s="20" t="s">
        <v>28</v>
      </c>
      <c r="B28" s="70" t="s">
        <v>50</v>
      </c>
      <c r="C28" s="71"/>
      <c r="D28" s="71"/>
      <c r="E28" s="71"/>
      <c r="F28" s="71"/>
      <c r="G28" s="71"/>
      <c r="H28" s="71"/>
      <c r="I28" s="71"/>
      <c r="J28" s="20">
        <v>7300.14</v>
      </c>
      <c r="K28" s="23">
        <f>J28/J56</f>
        <v>2.1750558650895333</v>
      </c>
    </row>
    <row r="29" spans="1:11" ht="12.75">
      <c r="A29" s="20" t="s">
        <v>29</v>
      </c>
      <c r="B29" s="70" t="s">
        <v>49</v>
      </c>
      <c r="C29" s="71"/>
      <c r="D29" s="71"/>
      <c r="E29" s="71"/>
      <c r="F29" s="71"/>
      <c r="G29" s="71"/>
      <c r="H29" s="71"/>
      <c r="I29" s="71"/>
      <c r="J29" s="20">
        <v>300.89</v>
      </c>
      <c r="K29" s="23">
        <f>J29/J56</f>
        <v>0.0896493162113041</v>
      </c>
    </row>
    <row r="30" spans="1:11" ht="12.75">
      <c r="A30" s="20" t="s">
        <v>30</v>
      </c>
      <c r="B30" s="70" t="s">
        <v>75</v>
      </c>
      <c r="C30" s="71"/>
      <c r="D30" s="71"/>
      <c r="E30" s="71"/>
      <c r="F30" s="71"/>
      <c r="G30" s="71"/>
      <c r="H30" s="71"/>
      <c r="I30" s="71"/>
      <c r="J30" s="20">
        <v>510.28</v>
      </c>
      <c r="K30" s="23">
        <f>J30/J56</f>
        <v>0.1520364687304472</v>
      </c>
    </row>
    <row r="31" spans="1:11" ht="12.75">
      <c r="A31" s="20" t="s">
        <v>31</v>
      </c>
      <c r="B31" s="70" t="s">
        <v>65</v>
      </c>
      <c r="C31" s="71"/>
      <c r="D31" s="71"/>
      <c r="E31" s="71"/>
      <c r="F31" s="71"/>
      <c r="G31" s="71"/>
      <c r="H31" s="71"/>
      <c r="I31" s="71"/>
      <c r="J31" s="20">
        <v>3977.81</v>
      </c>
      <c r="K31" s="23">
        <f>J31/J56</f>
        <v>1.1851771295772129</v>
      </c>
    </row>
    <row r="32" spans="1:11" ht="12.75">
      <c r="A32" s="24" t="s">
        <v>33</v>
      </c>
      <c r="B32" s="70" t="s">
        <v>32</v>
      </c>
      <c r="C32" s="71"/>
      <c r="D32" s="71"/>
      <c r="E32" s="71"/>
      <c r="F32" s="71"/>
      <c r="G32" s="71"/>
      <c r="H32" s="71"/>
      <c r="I32" s="71"/>
      <c r="J32" s="24">
        <v>0</v>
      </c>
      <c r="K32" s="23">
        <f>J32/J56</f>
        <v>0</v>
      </c>
    </row>
    <row r="33" spans="1:11" ht="12.75">
      <c r="A33" s="33" t="s">
        <v>76</v>
      </c>
      <c r="B33" s="80" t="s">
        <v>34</v>
      </c>
      <c r="C33" s="81"/>
      <c r="D33" s="81"/>
      <c r="E33" s="81"/>
      <c r="F33" s="81"/>
      <c r="G33" s="81"/>
      <c r="H33" s="81"/>
      <c r="I33" s="81"/>
      <c r="J33" s="24">
        <v>2951.74</v>
      </c>
      <c r="K33" s="35">
        <f>J33/J56</f>
        <v>0.8794625033519052</v>
      </c>
    </row>
    <row r="34" spans="1:11" ht="12.75">
      <c r="A34" s="36"/>
      <c r="B34" s="82" t="s">
        <v>66</v>
      </c>
      <c r="C34" s="83"/>
      <c r="D34" s="83"/>
      <c r="E34" s="83"/>
      <c r="F34" s="83"/>
      <c r="G34" s="83"/>
      <c r="H34" s="83"/>
      <c r="I34" s="83"/>
      <c r="J34" s="4"/>
      <c r="K34" s="5"/>
    </row>
    <row r="35" spans="1:11" ht="13.5" thickBot="1">
      <c r="A35" s="36"/>
      <c r="B35" s="84" t="s">
        <v>67</v>
      </c>
      <c r="C35" s="85"/>
      <c r="D35" s="85"/>
      <c r="E35" s="85"/>
      <c r="F35" s="85"/>
      <c r="G35" s="85"/>
      <c r="H35" s="85"/>
      <c r="I35" s="85"/>
      <c r="J35" s="4"/>
      <c r="K35" s="5"/>
    </row>
    <row r="36" spans="1:11" ht="13.5" thickBot="1">
      <c r="A36" s="25"/>
      <c r="B36" s="76" t="s">
        <v>35</v>
      </c>
      <c r="C36" s="77"/>
      <c r="D36" s="77"/>
      <c r="E36" s="77"/>
      <c r="F36" s="77"/>
      <c r="G36" s="77"/>
      <c r="H36" s="77"/>
      <c r="I36" s="77"/>
      <c r="J36" s="26">
        <f>SUM(J27:J35)</f>
        <v>19518.67</v>
      </c>
      <c r="K36" s="27">
        <f>SUM(K27:K35)</f>
        <v>5.815531984625927</v>
      </c>
    </row>
    <row r="37" spans="1:11" ht="13.5" thickBot="1">
      <c r="A37" s="28" t="s">
        <v>36</v>
      </c>
      <c r="B37" s="76" t="s">
        <v>37</v>
      </c>
      <c r="C37" s="77"/>
      <c r="D37" s="77"/>
      <c r="E37" s="77"/>
      <c r="F37" s="77"/>
      <c r="G37" s="77"/>
      <c r="H37" s="77"/>
      <c r="I37" s="86"/>
      <c r="J37" s="25"/>
      <c r="K37" s="42"/>
    </row>
    <row r="38" spans="1:11" ht="12.75">
      <c r="A38" s="47" t="s">
        <v>38</v>
      </c>
      <c r="B38" s="90" t="s">
        <v>39</v>
      </c>
      <c r="C38" s="91"/>
      <c r="D38" s="91"/>
      <c r="E38" s="91"/>
      <c r="F38" s="91"/>
      <c r="G38" s="91"/>
      <c r="H38" s="91"/>
      <c r="I38" s="91"/>
      <c r="J38" s="2">
        <v>289.86</v>
      </c>
      <c r="K38" s="3">
        <f>J38/J56</f>
        <v>0.08636295921103596</v>
      </c>
    </row>
    <row r="39" spans="1:11" ht="12.75">
      <c r="A39" s="48"/>
      <c r="B39" s="92" t="s">
        <v>68</v>
      </c>
      <c r="C39" s="93"/>
      <c r="D39" s="93"/>
      <c r="E39" s="93"/>
      <c r="F39" s="93"/>
      <c r="G39" s="93"/>
      <c r="H39" s="93"/>
      <c r="I39" s="93"/>
      <c r="J39" s="22"/>
      <c r="K39" s="49"/>
    </row>
    <row r="40" spans="1:11" ht="12.75">
      <c r="A40" s="36" t="s">
        <v>40</v>
      </c>
      <c r="B40" s="94" t="s">
        <v>41</v>
      </c>
      <c r="C40" s="95"/>
      <c r="D40" s="95"/>
      <c r="E40" s="95"/>
      <c r="F40" s="95"/>
      <c r="G40" s="95"/>
      <c r="H40" s="95"/>
      <c r="I40" s="95"/>
      <c r="J40" s="36">
        <v>1696.35</v>
      </c>
      <c r="K40" s="50">
        <f>J40/J56</f>
        <v>0.5054226380240144</v>
      </c>
    </row>
    <row r="41" spans="1:11" ht="13.5" thickBot="1">
      <c r="A41" s="37"/>
      <c r="B41" s="84" t="s">
        <v>79</v>
      </c>
      <c r="C41" s="85"/>
      <c r="D41" s="85"/>
      <c r="E41" s="85"/>
      <c r="F41" s="85"/>
      <c r="G41" s="85"/>
      <c r="H41" s="85"/>
      <c r="I41" s="85"/>
      <c r="J41" s="37"/>
      <c r="K41" s="51"/>
    </row>
    <row r="42" spans="1:11" ht="13.5" thickBot="1">
      <c r="A42" s="6"/>
      <c r="B42" s="87" t="s">
        <v>42</v>
      </c>
      <c r="C42" s="88"/>
      <c r="D42" s="88"/>
      <c r="E42" s="88"/>
      <c r="F42" s="88"/>
      <c r="G42" s="88"/>
      <c r="H42" s="88"/>
      <c r="I42" s="88"/>
      <c r="J42" s="8">
        <f>SUM(J38+J40)</f>
        <v>1986.21</v>
      </c>
      <c r="K42" s="9">
        <f>SUM(K38+K40)</f>
        <v>0.5917855972350504</v>
      </c>
    </row>
    <row r="43" spans="1:11" ht="12.75">
      <c r="A43" s="1" t="s">
        <v>43</v>
      </c>
      <c r="B43" s="68" t="s">
        <v>44</v>
      </c>
      <c r="C43" s="69"/>
      <c r="D43" s="69"/>
      <c r="E43" s="69"/>
      <c r="F43" s="69"/>
      <c r="G43" s="69"/>
      <c r="H43" s="69"/>
      <c r="I43" s="69"/>
      <c r="J43" s="2"/>
      <c r="K43" s="3"/>
    </row>
    <row r="44" spans="1:11" ht="12.75">
      <c r="A44" s="4"/>
      <c r="B44" s="82" t="s">
        <v>69</v>
      </c>
      <c r="C44" s="83"/>
      <c r="D44" s="83"/>
      <c r="E44" s="83"/>
      <c r="F44" s="83"/>
      <c r="G44" s="83"/>
      <c r="H44" s="83"/>
      <c r="I44" s="83"/>
      <c r="J44" s="4"/>
      <c r="K44" s="5"/>
    </row>
    <row r="45" spans="1:11" ht="13.5" thickBot="1">
      <c r="A45" s="6"/>
      <c r="B45" s="84" t="s">
        <v>70</v>
      </c>
      <c r="C45" s="85"/>
      <c r="D45" s="85"/>
      <c r="E45" s="85"/>
      <c r="F45" s="85"/>
      <c r="G45" s="85"/>
      <c r="H45" s="85"/>
      <c r="I45" s="85"/>
      <c r="J45" s="6"/>
      <c r="K45" s="7"/>
    </row>
    <row r="46" spans="1:11" ht="13.5" thickBot="1">
      <c r="A46" s="6"/>
      <c r="B46" s="87" t="s">
        <v>45</v>
      </c>
      <c r="C46" s="88"/>
      <c r="D46" s="88"/>
      <c r="E46" s="88"/>
      <c r="F46" s="88"/>
      <c r="G46" s="88"/>
      <c r="H46" s="88"/>
      <c r="I46" s="88"/>
      <c r="J46" s="8">
        <v>6493.85</v>
      </c>
      <c r="K46" s="9">
        <f>J46/J56</f>
        <v>1.9348240622113637</v>
      </c>
    </row>
    <row r="47" spans="1:11" ht="12.75">
      <c r="A47" s="1" t="s">
        <v>71</v>
      </c>
      <c r="B47" s="68" t="s">
        <v>72</v>
      </c>
      <c r="C47" s="69"/>
      <c r="D47" s="69"/>
      <c r="E47" s="69"/>
      <c r="F47" s="69"/>
      <c r="G47" s="69"/>
      <c r="H47" s="69"/>
      <c r="I47" s="69"/>
      <c r="J47" s="2"/>
      <c r="K47" s="3"/>
    </row>
    <row r="48" spans="1:11" ht="13.5" thickBot="1">
      <c r="A48" s="6"/>
      <c r="B48" s="84" t="s">
        <v>73</v>
      </c>
      <c r="C48" s="85"/>
      <c r="D48" s="85"/>
      <c r="E48" s="85"/>
      <c r="F48" s="85"/>
      <c r="G48" s="85"/>
      <c r="H48" s="85"/>
      <c r="I48" s="85"/>
      <c r="J48" s="6"/>
      <c r="K48" s="7"/>
    </row>
    <row r="49" spans="1:11" ht="13.5" thickBot="1">
      <c r="A49" s="6"/>
      <c r="B49" s="87" t="s">
        <v>74</v>
      </c>
      <c r="C49" s="88"/>
      <c r="D49" s="88"/>
      <c r="E49" s="88"/>
      <c r="F49" s="88"/>
      <c r="G49" s="88"/>
      <c r="H49" s="88"/>
      <c r="I49" s="88"/>
      <c r="J49" s="8">
        <v>445.31</v>
      </c>
      <c r="K49" s="9">
        <f>J49/J56</f>
        <v>0.132678842773292</v>
      </c>
    </row>
    <row r="50" spans="1:11" ht="12.75">
      <c r="A50" s="22"/>
      <c r="B50" s="96"/>
      <c r="C50" s="97"/>
      <c r="D50" s="97"/>
      <c r="E50" s="97"/>
      <c r="F50" s="97"/>
      <c r="G50" s="97"/>
      <c r="H50" s="97"/>
      <c r="I50" s="97"/>
      <c r="J50" s="22"/>
      <c r="K50" s="49"/>
    </row>
    <row r="51" spans="1:11" ht="15.75">
      <c r="A51" s="20"/>
      <c r="B51" s="98" t="s">
        <v>46</v>
      </c>
      <c r="C51" s="99"/>
      <c r="D51" s="99"/>
      <c r="E51" s="99"/>
      <c r="F51" s="99"/>
      <c r="G51" s="99"/>
      <c r="H51" s="99"/>
      <c r="I51" s="99"/>
      <c r="J51" s="52">
        <f>J14+J24+J36+J42+J46+J49</f>
        <v>45708.32999999999</v>
      </c>
      <c r="K51" s="53">
        <f>K14+K24+K36+K42+K46+K49</f>
        <v>13.618666388582664</v>
      </c>
    </row>
    <row r="52" spans="1:11" ht="15.75">
      <c r="A52" s="20"/>
      <c r="B52" s="98" t="s">
        <v>54</v>
      </c>
      <c r="C52" s="99"/>
      <c r="D52" s="99"/>
      <c r="E52" s="99"/>
      <c r="F52" s="99"/>
      <c r="G52" s="99"/>
      <c r="H52" s="99"/>
      <c r="I52" s="99"/>
      <c r="J52" s="54">
        <f>J51*6%</f>
        <v>2742.499799999999</v>
      </c>
      <c r="K52" s="55">
        <f>K51*6%</f>
        <v>0.8171199833149598</v>
      </c>
    </row>
    <row r="53" spans="1:11" ht="12.75">
      <c r="A53" s="20"/>
      <c r="B53" s="100"/>
      <c r="C53" s="101"/>
      <c r="D53" s="101"/>
      <c r="E53" s="101"/>
      <c r="F53" s="101"/>
      <c r="G53" s="101"/>
      <c r="H53" s="101"/>
      <c r="I53" s="101"/>
      <c r="J53" s="20"/>
      <c r="K53" s="56"/>
    </row>
    <row r="54" spans="1:11" ht="15.75">
      <c r="A54" s="20"/>
      <c r="B54" s="98" t="s">
        <v>77</v>
      </c>
      <c r="C54" s="99"/>
      <c r="D54" s="99"/>
      <c r="E54" s="99"/>
      <c r="F54" s="99"/>
      <c r="G54" s="99"/>
      <c r="H54" s="99"/>
      <c r="I54" s="99"/>
      <c r="J54" s="54">
        <f>SUM(J51:J52)</f>
        <v>48450.829799999985</v>
      </c>
      <c r="K54" s="55"/>
    </row>
    <row r="55" spans="1:11" ht="15.75">
      <c r="A55" s="20"/>
      <c r="B55" s="98"/>
      <c r="C55" s="99"/>
      <c r="D55" s="99"/>
      <c r="E55" s="99"/>
      <c r="F55" s="99"/>
      <c r="G55" s="99"/>
      <c r="H55" s="99"/>
      <c r="I55" s="99"/>
      <c r="J55" s="54"/>
      <c r="K55" s="55"/>
    </row>
    <row r="56" spans="1:11" ht="15" thickBot="1">
      <c r="A56" s="24"/>
      <c r="B56" s="102" t="s">
        <v>53</v>
      </c>
      <c r="C56" s="103"/>
      <c r="D56" s="103"/>
      <c r="E56" s="103"/>
      <c r="F56" s="103"/>
      <c r="G56" s="103"/>
      <c r="H56" s="103"/>
      <c r="I56" s="103"/>
      <c r="J56" s="24">
        <v>3356.3</v>
      </c>
      <c r="K56" s="57"/>
    </row>
    <row r="57" spans="1:11" ht="16.5" thickBot="1">
      <c r="A57" s="25"/>
      <c r="B57" s="104" t="s">
        <v>78</v>
      </c>
      <c r="C57" s="105"/>
      <c r="D57" s="105"/>
      <c r="E57" s="105"/>
      <c r="F57" s="105"/>
      <c r="G57" s="105"/>
      <c r="H57" s="105"/>
      <c r="I57" s="106"/>
      <c r="J57" s="107">
        <f>J54/J56</f>
        <v>14.43578637189762</v>
      </c>
      <c r="K57" s="108"/>
    </row>
    <row r="58" spans="2:9" ht="12.75">
      <c r="B58" s="59"/>
      <c r="C58" s="59"/>
      <c r="D58" s="59"/>
      <c r="E58" s="59"/>
      <c r="F58" s="59"/>
      <c r="G58" s="59"/>
      <c r="H58" s="59"/>
      <c r="I58" s="59"/>
    </row>
    <row r="59" spans="2:9" ht="12.75">
      <c r="B59" s="59"/>
      <c r="C59" s="59"/>
      <c r="D59" s="59"/>
      <c r="E59" s="59"/>
      <c r="F59" s="59"/>
      <c r="G59" s="59"/>
      <c r="H59" s="59"/>
      <c r="I59" s="59"/>
    </row>
    <row r="60" spans="10:11" ht="12.75">
      <c r="J60" s="109" t="s">
        <v>80</v>
      </c>
      <c r="K60" s="109"/>
    </row>
    <row r="61" spans="10:11" ht="12.75">
      <c r="J61" s="109" t="s">
        <v>86</v>
      </c>
      <c r="K61" s="109"/>
    </row>
  </sheetData>
  <mergeCells count="60">
    <mergeCell ref="B57:I57"/>
    <mergeCell ref="J57:K57"/>
    <mergeCell ref="J60:K60"/>
    <mergeCell ref="J61:K61"/>
    <mergeCell ref="B53:I53"/>
    <mergeCell ref="B54:I54"/>
    <mergeCell ref="B55:I55"/>
    <mergeCell ref="B56:I56"/>
    <mergeCell ref="B49:I49"/>
    <mergeCell ref="B50:I50"/>
    <mergeCell ref="B51:I51"/>
    <mergeCell ref="B52:I52"/>
    <mergeCell ref="B45:I45"/>
    <mergeCell ref="B46:I46"/>
    <mergeCell ref="B47:I47"/>
    <mergeCell ref="B48:I48"/>
    <mergeCell ref="B41:I41"/>
    <mergeCell ref="B42:I42"/>
    <mergeCell ref="B43:I43"/>
    <mergeCell ref="B44:I44"/>
    <mergeCell ref="B37:I37"/>
    <mergeCell ref="B38:I38"/>
    <mergeCell ref="B39:I39"/>
    <mergeCell ref="B40:I40"/>
    <mergeCell ref="B33:I33"/>
    <mergeCell ref="B34:I34"/>
    <mergeCell ref="B35:I35"/>
    <mergeCell ref="B36:I36"/>
    <mergeCell ref="B29:I29"/>
    <mergeCell ref="B30:I30"/>
    <mergeCell ref="B31:I31"/>
    <mergeCell ref="B32:I32"/>
    <mergeCell ref="B25:I25"/>
    <mergeCell ref="B26:I26"/>
    <mergeCell ref="B27:I27"/>
    <mergeCell ref="B28:I28"/>
    <mergeCell ref="B21:I21"/>
    <mergeCell ref="B22:I22"/>
    <mergeCell ref="B23:I23"/>
    <mergeCell ref="B24:I24"/>
    <mergeCell ref="B17:I17"/>
    <mergeCell ref="B18:I18"/>
    <mergeCell ref="B19:I19"/>
    <mergeCell ref="B20:I20"/>
    <mergeCell ref="B13:I13"/>
    <mergeCell ref="B14:I14"/>
    <mergeCell ref="B15:I15"/>
    <mergeCell ref="B16:I16"/>
    <mergeCell ref="B9:I9"/>
    <mergeCell ref="B10:I10"/>
    <mergeCell ref="B11:I11"/>
    <mergeCell ref="B12:I12"/>
    <mergeCell ref="A5:K5"/>
    <mergeCell ref="B6:I6"/>
    <mergeCell ref="B7:I7"/>
    <mergeCell ref="B8:I8"/>
    <mergeCell ref="A1:K1"/>
    <mergeCell ref="A2:K2"/>
    <mergeCell ref="A3:B3"/>
    <mergeCell ref="J3:K3"/>
  </mergeCells>
  <printOptions/>
  <pageMargins left="0.5118110236220472" right="0.1968503937007874" top="0.1968503937007874" bottom="0.1968503937007874" header="0.5118110236220472" footer="0.5118110236220472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Экономист</cp:lastModifiedBy>
  <cp:lastPrinted>2015-03-25T13:56:59Z</cp:lastPrinted>
  <dcterms:created xsi:type="dcterms:W3CDTF">1996-10-08T23:32:33Z</dcterms:created>
  <dcterms:modified xsi:type="dcterms:W3CDTF">2015-03-25T13:57:47Z</dcterms:modified>
  <cp:category/>
  <cp:version/>
  <cp:contentType/>
  <cp:contentStatus/>
</cp:coreProperties>
</file>